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22935" windowHeight="9480"/>
  </bookViews>
  <sheets>
    <sheet name="C__winGPS_TMP_CRADIONI_00000000" sheetId="1" r:id="rId1"/>
  </sheets>
  <calcPr calcId="124519"/>
</workbook>
</file>

<file path=xl/calcChain.xml><?xml version="1.0" encoding="utf-8"?>
<calcChain xmlns="http://schemas.openxmlformats.org/spreadsheetml/2006/main">
  <c r="E9" i="1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8"/>
  <c r="C42"/>
  <c r="C9"/>
  <c r="C10"/>
  <c r="C11"/>
  <c r="C12"/>
  <c r="C13"/>
  <c r="C14"/>
  <c r="C15"/>
  <c r="C16"/>
  <c r="C17"/>
  <c r="C18"/>
  <c r="C19"/>
  <c r="C20"/>
  <c r="C21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8"/>
  <c r="D35"/>
  <c r="D29"/>
  <c r="D42"/>
  <c r="D22"/>
  <c r="C22" s="1"/>
  <c r="B42"/>
  <c r="B35"/>
  <c r="B29"/>
  <c r="B26"/>
  <c r="B22"/>
</calcChain>
</file>

<file path=xl/sharedStrings.xml><?xml version="1.0" encoding="utf-8"?>
<sst xmlns="http://schemas.openxmlformats.org/spreadsheetml/2006/main" count="47" uniqueCount="32">
  <si>
    <t>Povećanje / smanjenje (2.)</t>
  </si>
  <si>
    <t>Indeks (4.)</t>
  </si>
  <si>
    <t>A. RAČUN PRIHODA I RASHODA</t>
  </si>
  <si>
    <t>Izvor: 1 OPĆI PRIHODI I PRIMICI</t>
  </si>
  <si>
    <t>Izvor: 11 Opći prihodi i primici</t>
  </si>
  <si>
    <t>Izvor: 18 Prenesena sredstva -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</si>
  <si>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</si>
  <si>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</si>
  <si>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</si>
  <si>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</si>
  <si>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</si>
  <si>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</si>
  <si>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52 Pomoći - proračunski korisnici</t>
  </si>
  <si>
    <t>Izvor: 6 DONACIJE</t>
  </si>
  <si>
    <t>Izvor: 62 Donacije - proračunski korisnici</t>
  </si>
  <si>
    <t>Izvor: 7 PRIHODI OD PRODAJE ILI ZAMJENE NEFINANCIJSKE IMOVINE I NAKNADE S NASLOVA OSIGURANJA</t>
  </si>
  <si>
    <t>Izvor: 73 Prihodi od prodaje ili zamjene nefin. imov. i naknade štete s nalova osiguranja - prorač. korisnici</t>
  </si>
  <si>
    <t>SVEUKUPNO PRIHODI</t>
  </si>
  <si>
    <t>Izvor: 48 Prenesena sredstva - namjenski prihodi</t>
  </si>
  <si>
    <t>Izvor: 8 NAMJENSKI PRIMICI</t>
  </si>
  <si>
    <t>Izvor: 83 Namjenski primici-proračunski korisnici</t>
  </si>
  <si>
    <t>SVEUKUPNO RASHODI</t>
  </si>
  <si>
    <t>Plan 2025 (1.)</t>
  </si>
  <si>
    <t>Novi plan 2025 (3.)</t>
  </si>
  <si>
    <t>PRIHODI I RASHODI PREMA IZVORIMA FINANCIRANJA</t>
  </si>
  <si>
    <t>THALASSOTHERAPIA OPATIJA - SPECIJALNA BOLNICA ZA MEDICINSKU REHABILITACIJU BOLESTI SRCA, PLUĆA I REUMATIZMA</t>
  </si>
  <si>
    <t>Izvor: 38 Prenesena sredstva - vlastiti prihodi proračunskih korisnika</t>
  </si>
  <si>
    <t>Izvor: 68 Prenesena sredstva - donacije</t>
  </si>
  <si>
    <t>PREDSJEDNIK UPRAVNOG VIJEĆA</t>
  </si>
  <si>
    <t>Ivan Vidaković, mag.iur.</t>
  </si>
  <si>
    <t>Oznaka - naziv</t>
  </si>
  <si>
    <t>I. OPĆI DIO - 2. IZMJENE I DOPUNE FINANCIJSKOG PLANA ZA 2025. GODINU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</si>
</sst>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7.5"/>
      <color rgb="FF000000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4" fontId="21" fillId="33" borderId="10" xfId="0" applyNumberFormat="1" applyFont="1" applyFill="1" applyBorder="1" applyAlignment="1">
      <alignment horizontal="right" wrapText="1" indent="1"/>
    </xf>
    <xf numFmtId="4" fontId="23" fillId="33" borderId="10" xfId="0" applyNumberFormat="1" applyFont="1" applyFill="1" applyBorder="1" applyAlignment="1">
      <alignment horizontal="right" wrapText="1" indent="1"/>
    </xf>
    <xf numFmtId="0" fontId="19" fillId="0" borderId="0" xfId="0" applyFont="1" applyFill="1" applyAlignment="1">
      <alignment horizontal="left" indent="1"/>
    </xf>
    <xf numFmtId="0" fontId="18" fillId="0" borderId="0" xfId="0" applyFont="1" applyFill="1" applyAlignment="1">
      <alignment horizontal="left" indent="1"/>
    </xf>
    <xf numFmtId="0" fontId="24" fillId="0" borderId="0" xfId="0" applyFont="1" applyAlignment="1">
      <alignment horizontal="left" indent="1"/>
    </xf>
    <xf numFmtId="0" fontId="21" fillId="33" borderId="11" xfId="0" applyFont="1" applyFill="1" applyBorder="1" applyAlignment="1">
      <alignment horizontal="left" wrapText="1" indent="3"/>
    </xf>
    <xf numFmtId="2" fontId="21" fillId="33" borderId="12" xfId="0" applyNumberFormat="1" applyFont="1" applyFill="1" applyBorder="1" applyAlignment="1">
      <alignment horizontal="right" wrapText="1" indent="1"/>
    </xf>
    <xf numFmtId="0" fontId="23" fillId="33" borderId="11" xfId="0" applyFont="1" applyFill="1" applyBorder="1" applyAlignment="1">
      <alignment horizontal="left" wrapText="1" indent="1"/>
    </xf>
    <xf numFmtId="0" fontId="23" fillId="33" borderId="13" xfId="0" applyFont="1" applyFill="1" applyBorder="1" applyAlignment="1">
      <alignment horizontal="left" wrapText="1" indent="1"/>
    </xf>
    <xf numFmtId="4" fontId="23" fillId="33" borderId="14" xfId="0" applyNumberFormat="1" applyFont="1" applyFill="1" applyBorder="1" applyAlignment="1">
      <alignment horizontal="right" wrapText="1" indent="1"/>
    </xf>
    <xf numFmtId="0" fontId="20" fillId="0" borderId="16" xfId="0" applyFont="1" applyBorder="1" applyAlignment="1">
      <alignment horizontal="center" vertical="center" wrapText="1" indent="1"/>
    </xf>
    <xf numFmtId="0" fontId="20" fillId="0" borderId="17" xfId="0" applyFont="1" applyBorder="1" applyAlignment="1">
      <alignment horizontal="center" vertical="center" wrapText="1" indent="1"/>
    </xf>
    <xf numFmtId="0" fontId="20" fillId="0" borderId="18" xfId="0" applyFont="1" applyBorder="1" applyAlignment="1">
      <alignment horizontal="center" vertical="center" wrapText="1" indent="1"/>
    </xf>
    <xf numFmtId="0" fontId="22" fillId="33" borderId="19" xfId="0" applyFont="1" applyFill="1" applyBorder="1" applyAlignment="1">
      <alignment horizontal="left" wrapText="1" indent="1"/>
    </xf>
    <xf numFmtId="0" fontId="22" fillId="33" borderId="20" xfId="0" applyFont="1" applyFill="1" applyBorder="1" applyAlignment="1">
      <alignment horizontal="left" wrapText="1" indent="1"/>
    </xf>
    <xf numFmtId="0" fontId="22" fillId="33" borderId="21" xfId="0" applyFont="1" applyFill="1" applyBorder="1" applyAlignment="1">
      <alignment horizontal="left" wrapText="1" indent="1"/>
    </xf>
    <xf numFmtId="2" fontId="23" fillId="33" borderId="12" xfId="0" applyNumberFormat="1" applyFont="1" applyFill="1" applyBorder="1" applyAlignment="1">
      <alignment horizontal="right" wrapText="1" indent="1"/>
    </xf>
    <xf numFmtId="2" fontId="23" fillId="33" borderId="15" xfId="0" applyNumberFormat="1" applyFont="1" applyFill="1" applyBorder="1" applyAlignment="1">
      <alignment horizontal="right" wrapText="1" inden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40% - Naglasak1" xfId="20" builtinId="3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Obič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6"/>
  <sheetViews>
    <sheetView tabSelected="1" workbookViewId="0">
      <selection activeCell="I26" sqref="I26"/>
    </sheetView>
  </sheetViews>
  <sheetFormatPr defaultRowHeight="11.25"/>
  <cols>
    <col min="1" max="1" width="59.85546875" style="1" customWidth="1"/>
    <col min="2" max="2" width="18.85546875" style="1" bestFit="1" customWidth="1"/>
    <col min="3" max="3" width="19.7109375" style="1" bestFit="1" customWidth="1"/>
    <col min="4" max="4" width="17.85546875" style="1" customWidth="1"/>
    <col min="5" max="5" width="12.5703125" style="1" customWidth="1"/>
    <col min="6" max="28" width="9.140625" style="7"/>
    <col min="29" max="16384" width="9.140625" style="1"/>
  </cols>
  <sheetData>
    <row r="1" spans="1:28" ht="12.75">
      <c r="A1" s="8" t="s">
        <v>31</v>
      </c>
      <c r="B1" s="8"/>
      <c r="C1" s="8"/>
      <c r="D1" s="8"/>
      <c r="E1" s="8"/>
    </row>
    <row r="2" spans="1:28" ht="12.75">
      <c r="A2" s="8" t="s">
        <v>2</v>
      </c>
      <c r="B2" s="8"/>
      <c r="C2" s="8"/>
      <c r="D2" s="8"/>
      <c r="E2" s="8"/>
    </row>
    <row r="3" spans="1:28" ht="12.75">
      <c r="A3" s="8" t="s">
        <v>24</v>
      </c>
      <c r="B3" s="8"/>
      <c r="C3" s="8"/>
      <c r="D3" s="8"/>
      <c r="E3" s="8"/>
    </row>
    <row r="4" spans="1:28" ht="12.75">
      <c r="A4" s="8" t="s">
        <v>25</v>
      </c>
      <c r="B4" s="8"/>
      <c r="C4" s="8"/>
      <c r="D4" s="8"/>
      <c r="E4" s="8"/>
    </row>
    <row r="5" spans="1:28" ht="12" thickBot="1"/>
    <row r="6" spans="1:28" s="2" customFormat="1" ht="36.75" customHeight="1" thickBot="1">
      <c r="A6" s="14" t="s">
        <v>30</v>
      </c>
      <c r="B6" s="15" t="s">
        <v>22</v>
      </c>
      <c r="C6" s="15" t="s">
        <v>0</v>
      </c>
      <c r="D6" s="15" t="s">
        <v>23</v>
      </c>
      <c r="E6" s="16" t="s">
        <v>1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s="3" customFormat="1" ht="12.75">
      <c r="A7" s="17" t="s">
        <v>2</v>
      </c>
      <c r="B7" s="18"/>
      <c r="C7" s="18"/>
      <c r="D7" s="18"/>
      <c r="E7" s="19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s="3" customFormat="1" ht="12.75">
      <c r="A8" s="9" t="s">
        <v>3</v>
      </c>
      <c r="B8" s="4">
        <v>1655000</v>
      </c>
      <c r="C8" s="4">
        <f>D8-B8</f>
        <v>21083.459999999963</v>
      </c>
      <c r="D8" s="4">
        <v>1676083.46</v>
      </c>
      <c r="E8" s="10">
        <f>D8/B8*100</f>
        <v>101.27392507552871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3" customFormat="1" ht="12.75">
      <c r="A9" s="9" t="s">
        <v>4</v>
      </c>
      <c r="B9" s="4">
        <v>1510000</v>
      </c>
      <c r="C9" s="4">
        <f t="shared" ref="C9:C41" si="0">D9-B9</f>
        <v>0</v>
      </c>
      <c r="D9" s="4">
        <v>1510000</v>
      </c>
      <c r="E9" s="10">
        <f t="shared" ref="E9:E42" si="1">D9/B9*100</f>
        <v>100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s="3" customFormat="1" ht="12.75">
      <c r="A10" s="9" t="s">
        <v>5</v>
      </c>
      <c r="B10" s="4">
        <v>145000</v>
      </c>
      <c r="C10" s="4">
        <f t="shared" si="0"/>
        <v>21083.459999999992</v>
      </c>
      <c r="D10" s="4">
        <v>166083.46</v>
      </c>
      <c r="E10" s="10">
        <f t="shared" si="1"/>
        <v>114.5403172413793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 s="3" customFormat="1" ht="12.75">
      <c r="A11" s="9" t="s">
        <v>6</v>
      </c>
      <c r="B11" s="4">
        <v>3113000</v>
      </c>
      <c r="C11" s="4">
        <f t="shared" si="0"/>
        <v>-519000</v>
      </c>
      <c r="D11" s="4">
        <v>2594000</v>
      </c>
      <c r="E11" s="10">
        <f t="shared" si="1"/>
        <v>83.327979441053643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 s="3" customFormat="1" ht="12.75">
      <c r="A12" s="9" t="s">
        <v>7</v>
      </c>
      <c r="B12" s="4">
        <v>3113000</v>
      </c>
      <c r="C12" s="4">
        <f t="shared" si="0"/>
        <v>-519000</v>
      </c>
      <c r="D12" s="4">
        <v>2594000</v>
      </c>
      <c r="E12" s="10">
        <f t="shared" si="1"/>
        <v>83.327979441053643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 s="3" customFormat="1" ht="12.75">
      <c r="A13" s="9" t="s">
        <v>8</v>
      </c>
      <c r="B13" s="4">
        <v>15013601.560000001</v>
      </c>
      <c r="C13" s="4">
        <f t="shared" si="0"/>
        <v>0</v>
      </c>
      <c r="D13" s="4">
        <v>15013601.560000001</v>
      </c>
      <c r="E13" s="10">
        <f t="shared" si="1"/>
        <v>100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8" s="3" customFormat="1" ht="12.75">
      <c r="A14" s="9" t="s">
        <v>9</v>
      </c>
      <c r="B14" s="4">
        <v>14455270.560000001</v>
      </c>
      <c r="C14" s="4">
        <f t="shared" si="0"/>
        <v>0</v>
      </c>
      <c r="D14" s="4">
        <v>14455270.560000001</v>
      </c>
      <c r="E14" s="10">
        <f t="shared" si="1"/>
        <v>100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 s="3" customFormat="1" ht="12.75">
      <c r="A15" s="9" t="s">
        <v>10</v>
      </c>
      <c r="B15" s="4">
        <v>558331</v>
      </c>
      <c r="C15" s="4">
        <f t="shared" si="0"/>
        <v>0</v>
      </c>
      <c r="D15" s="4">
        <v>558331</v>
      </c>
      <c r="E15" s="10">
        <f t="shared" si="1"/>
        <v>100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8" s="3" customFormat="1" ht="12.75">
      <c r="A16" s="9" t="s">
        <v>11</v>
      </c>
      <c r="B16" s="4">
        <v>97000</v>
      </c>
      <c r="C16" s="4">
        <f t="shared" si="0"/>
        <v>60000</v>
      </c>
      <c r="D16" s="4">
        <v>157000</v>
      </c>
      <c r="E16" s="10">
        <f t="shared" si="1"/>
        <v>161.85567010309279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 s="3" customFormat="1" ht="12.75">
      <c r="A17" s="9" t="s">
        <v>12</v>
      </c>
      <c r="B17" s="4">
        <v>97000</v>
      </c>
      <c r="C17" s="4">
        <f t="shared" si="0"/>
        <v>60000</v>
      </c>
      <c r="D17" s="4">
        <v>157000</v>
      </c>
      <c r="E17" s="10">
        <f t="shared" si="1"/>
        <v>161.85567010309279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 s="3" customFormat="1" ht="12.75">
      <c r="A18" s="9" t="s">
        <v>13</v>
      </c>
      <c r="B18" s="4">
        <v>30000</v>
      </c>
      <c r="C18" s="4">
        <f t="shared" si="0"/>
        <v>0</v>
      </c>
      <c r="D18" s="4">
        <v>30000</v>
      </c>
      <c r="E18" s="10">
        <f t="shared" si="1"/>
        <v>100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s="3" customFormat="1" ht="12.75">
      <c r="A19" s="9" t="s">
        <v>14</v>
      </c>
      <c r="B19" s="4">
        <v>30000</v>
      </c>
      <c r="C19" s="4">
        <f t="shared" si="0"/>
        <v>0</v>
      </c>
      <c r="D19" s="4">
        <v>30000</v>
      </c>
      <c r="E19" s="10">
        <f t="shared" si="1"/>
        <v>100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s="3" customFormat="1" ht="25.5">
      <c r="A20" s="9" t="s">
        <v>15</v>
      </c>
      <c r="B20" s="4">
        <v>60100</v>
      </c>
      <c r="C20" s="4">
        <f t="shared" si="0"/>
        <v>0</v>
      </c>
      <c r="D20" s="4">
        <v>60100</v>
      </c>
      <c r="E20" s="10">
        <f t="shared" si="1"/>
        <v>100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3" customFormat="1" ht="25.5">
      <c r="A21" s="9" t="s">
        <v>16</v>
      </c>
      <c r="B21" s="4">
        <v>60100</v>
      </c>
      <c r="C21" s="4">
        <f t="shared" si="0"/>
        <v>0</v>
      </c>
      <c r="D21" s="4">
        <v>60100</v>
      </c>
      <c r="E21" s="10">
        <f t="shared" si="1"/>
        <v>100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s="3" customFormat="1">
      <c r="A22" s="11" t="s">
        <v>17</v>
      </c>
      <c r="B22" s="5">
        <f>B8+B11+B13+B16+B18+B20</f>
        <v>19968701.560000002</v>
      </c>
      <c r="C22" s="5">
        <f t="shared" si="0"/>
        <v>-437916.54000000283</v>
      </c>
      <c r="D22" s="5">
        <f>D8+D11+D13+D16+D18+D20</f>
        <v>19530785.02</v>
      </c>
      <c r="E22" s="20">
        <f t="shared" si="1"/>
        <v>97.806985403211158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s="3" customFormat="1" ht="12.75">
      <c r="A23" s="9" t="s">
        <v>3</v>
      </c>
      <c r="B23" s="4">
        <v>1655000</v>
      </c>
      <c r="C23" s="4">
        <f t="shared" si="0"/>
        <v>21083.459999999963</v>
      </c>
      <c r="D23" s="4">
        <v>1676083.46</v>
      </c>
      <c r="E23" s="10">
        <f t="shared" si="1"/>
        <v>101.27392507552871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s="3" customFormat="1" ht="12.75">
      <c r="A24" s="9" t="s">
        <v>4</v>
      </c>
      <c r="B24" s="4">
        <v>1510000</v>
      </c>
      <c r="C24" s="4">
        <f t="shared" si="0"/>
        <v>0</v>
      </c>
      <c r="D24" s="4">
        <v>1510000</v>
      </c>
      <c r="E24" s="10">
        <f t="shared" si="1"/>
        <v>100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s="3" customFormat="1" ht="12.75">
      <c r="A25" s="9" t="s">
        <v>5</v>
      </c>
      <c r="B25" s="4">
        <v>145000</v>
      </c>
      <c r="C25" s="4">
        <f t="shared" si="0"/>
        <v>21083.459999999992</v>
      </c>
      <c r="D25" s="4">
        <v>166083.46</v>
      </c>
      <c r="E25" s="10">
        <f t="shared" si="1"/>
        <v>114.5403172413793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s="3" customFormat="1" ht="12.75">
      <c r="A26" s="9" t="s">
        <v>6</v>
      </c>
      <c r="B26" s="4">
        <f>B27+B28</f>
        <v>3202467.08</v>
      </c>
      <c r="C26" s="4">
        <f t="shared" si="0"/>
        <v>-542221</v>
      </c>
      <c r="D26" s="4">
        <v>2660246.08</v>
      </c>
      <c r="E26" s="10">
        <f t="shared" si="1"/>
        <v>83.068647188092243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s="3" customFormat="1" ht="12.75">
      <c r="A27" s="9" t="s">
        <v>7</v>
      </c>
      <c r="B27" s="4">
        <v>3113000</v>
      </c>
      <c r="C27" s="4">
        <f t="shared" si="0"/>
        <v>-542221</v>
      </c>
      <c r="D27" s="4">
        <v>2570779</v>
      </c>
      <c r="E27" s="10">
        <f t="shared" si="1"/>
        <v>82.582043045293929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s="3" customFormat="1" ht="25.5">
      <c r="A28" s="9" t="s">
        <v>26</v>
      </c>
      <c r="B28" s="4">
        <v>89467.08</v>
      </c>
      <c r="C28" s="4">
        <f t="shared" si="0"/>
        <v>0</v>
      </c>
      <c r="D28" s="4">
        <v>89467.08</v>
      </c>
      <c r="E28" s="10">
        <f t="shared" si="1"/>
        <v>100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s="3" customFormat="1" ht="12.75">
      <c r="A29" s="9" t="s">
        <v>8</v>
      </c>
      <c r="B29" s="4">
        <f>B30+B31+B32</f>
        <v>14934487.770000001</v>
      </c>
      <c r="C29" s="4">
        <f t="shared" si="0"/>
        <v>0</v>
      </c>
      <c r="D29" s="4">
        <f>D30+D31+D32</f>
        <v>14934487.770000001</v>
      </c>
      <c r="E29" s="10">
        <f t="shared" si="1"/>
        <v>100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s="3" customFormat="1" ht="12.75">
      <c r="A30" s="9" t="s">
        <v>9</v>
      </c>
      <c r="B30" s="4">
        <v>14455270.560000001</v>
      </c>
      <c r="C30" s="4">
        <f t="shared" si="0"/>
        <v>0</v>
      </c>
      <c r="D30" s="4">
        <v>14455270.560000001</v>
      </c>
      <c r="E30" s="10">
        <f t="shared" si="1"/>
        <v>100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s="3" customFormat="1" ht="12.75">
      <c r="A31" s="9" t="s">
        <v>10</v>
      </c>
      <c r="B31" s="4">
        <v>112499</v>
      </c>
      <c r="C31" s="4">
        <f t="shared" si="0"/>
        <v>0</v>
      </c>
      <c r="D31" s="4">
        <v>112499</v>
      </c>
      <c r="E31" s="10">
        <f t="shared" si="1"/>
        <v>100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s="3" customFormat="1" ht="12.75">
      <c r="A32" s="9" t="s">
        <v>18</v>
      </c>
      <c r="B32" s="4">
        <v>366718.21</v>
      </c>
      <c r="C32" s="4">
        <f t="shared" si="0"/>
        <v>0</v>
      </c>
      <c r="D32" s="4">
        <v>366718.21</v>
      </c>
      <c r="E32" s="10">
        <f t="shared" si="1"/>
        <v>100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s="3" customFormat="1" ht="12.75">
      <c r="A33" s="9" t="s">
        <v>11</v>
      </c>
      <c r="B33" s="4">
        <v>40000</v>
      </c>
      <c r="C33" s="4">
        <f t="shared" si="0"/>
        <v>117000</v>
      </c>
      <c r="D33" s="4">
        <v>157000</v>
      </c>
      <c r="E33" s="10">
        <f t="shared" si="1"/>
        <v>392.5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s="3" customFormat="1" ht="12.75">
      <c r="A34" s="9" t="s">
        <v>12</v>
      </c>
      <c r="B34" s="4">
        <v>40000</v>
      </c>
      <c r="C34" s="4">
        <f t="shared" si="0"/>
        <v>117000</v>
      </c>
      <c r="D34" s="4">
        <v>157000</v>
      </c>
      <c r="E34" s="10">
        <f t="shared" si="1"/>
        <v>392.5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s="3" customFormat="1" ht="12.75">
      <c r="A35" s="9" t="s">
        <v>13</v>
      </c>
      <c r="B35" s="4">
        <f>B36+B37</f>
        <v>31293.99</v>
      </c>
      <c r="C35" s="4">
        <f t="shared" si="0"/>
        <v>0</v>
      </c>
      <c r="D35" s="4">
        <f>D36+D37</f>
        <v>31293.99</v>
      </c>
      <c r="E35" s="10">
        <f t="shared" si="1"/>
        <v>100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s="3" customFormat="1" ht="12.75">
      <c r="A36" s="9" t="s">
        <v>14</v>
      </c>
      <c r="B36" s="4">
        <v>30000</v>
      </c>
      <c r="C36" s="4">
        <f t="shared" si="0"/>
        <v>0</v>
      </c>
      <c r="D36" s="4">
        <v>30000</v>
      </c>
      <c r="E36" s="10">
        <f t="shared" si="1"/>
        <v>100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s="3" customFormat="1" ht="12.75">
      <c r="A37" s="9" t="s">
        <v>27</v>
      </c>
      <c r="B37" s="4">
        <v>1293.99</v>
      </c>
      <c r="C37" s="4">
        <f t="shared" si="0"/>
        <v>0</v>
      </c>
      <c r="D37" s="4">
        <v>1293.99</v>
      </c>
      <c r="E37" s="10">
        <f t="shared" si="1"/>
        <v>100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s="3" customFormat="1" ht="25.5">
      <c r="A38" s="9" t="s">
        <v>15</v>
      </c>
      <c r="B38" s="4">
        <v>60100</v>
      </c>
      <c r="C38" s="4">
        <f t="shared" si="0"/>
        <v>0</v>
      </c>
      <c r="D38" s="4">
        <v>60100</v>
      </c>
      <c r="E38" s="10">
        <f t="shared" si="1"/>
        <v>100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s="3" customFormat="1" ht="25.5">
      <c r="A39" s="9" t="s">
        <v>16</v>
      </c>
      <c r="B39" s="4">
        <v>60100</v>
      </c>
      <c r="C39" s="4">
        <f t="shared" si="0"/>
        <v>0</v>
      </c>
      <c r="D39" s="4">
        <v>60100</v>
      </c>
      <c r="E39" s="10">
        <f t="shared" si="1"/>
        <v>100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s="3" customFormat="1" ht="12.75">
      <c r="A40" s="9" t="s">
        <v>19</v>
      </c>
      <c r="B40" s="4">
        <v>1000000</v>
      </c>
      <c r="C40" s="4">
        <f t="shared" si="0"/>
        <v>0</v>
      </c>
      <c r="D40" s="4">
        <v>1000000</v>
      </c>
      <c r="E40" s="10">
        <f t="shared" si="1"/>
        <v>100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s="3" customFormat="1" ht="12.75">
      <c r="A41" s="9" t="s">
        <v>20</v>
      </c>
      <c r="B41" s="4">
        <v>1000000</v>
      </c>
      <c r="C41" s="4">
        <f t="shared" si="0"/>
        <v>0</v>
      </c>
      <c r="D41" s="4">
        <v>1000000</v>
      </c>
      <c r="E41" s="10">
        <f t="shared" si="1"/>
        <v>100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 s="3" customFormat="1" ht="12" thickBot="1">
      <c r="A42" s="12" t="s">
        <v>21</v>
      </c>
      <c r="B42" s="13">
        <f>B23+B26+B29+B33+B35+B38+B40</f>
        <v>20923348.84</v>
      </c>
      <c r="C42" s="13">
        <f>D42-B42</f>
        <v>-404137.53999999911</v>
      </c>
      <c r="D42" s="13">
        <f>D23+D26+D29+D33+D35+D38+D40</f>
        <v>20519211.300000001</v>
      </c>
      <c r="E42" s="21">
        <f t="shared" si="1"/>
        <v>98.068485388785405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4" spans="1:28">
      <c r="C44" s="1" t="s">
        <v>28</v>
      </c>
    </row>
    <row r="46" spans="1:28">
      <c r="C46" s="1" t="s">
        <v>29</v>
      </c>
    </row>
  </sheetData>
  <pageMargins left="0.75" right="0.75" top="1" bottom="1" header="0.5" footer="0.5"/>
  <pageSetup paperSize="9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C__winGPS_TMP_CRADIONI_00000000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 ZA 2025. GODINU</dc:title>
  <dc:creator>Cristina Radioni-Samsa</dc:creator>
  <cp:lastModifiedBy>csamsa</cp:lastModifiedBy>
  <cp:lastPrinted>2025-05-13T09:41:19Z</cp:lastPrinted>
  <dcterms:created xsi:type="dcterms:W3CDTF">2025-05-09T12:09:04Z</dcterms:created>
  <dcterms:modified xsi:type="dcterms:W3CDTF">2025-09-12T11:17:14Z</dcterms:modified>
</cp:coreProperties>
</file>